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C23218FE-ECEA-4325-BCA7-6B908B6DCE4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JUN21" sheetId="20" r:id="rId2"/>
    <sheet name="Junio" sheetId="7" state="hidden" r:id="rId3"/>
  </sheets>
  <definedNames>
    <definedName name="_xlnm.Print_Area" localSheetId="0">Anuales!$B$6:$J$88</definedName>
    <definedName name="_xlnm.Print_Area" localSheetId="1">'JUN21'!$B$3:$I$87</definedName>
    <definedName name="_xlnm.Print_Area" localSheetId="2">Junio!$B$6:$M$56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0" l="1"/>
  <c r="D80" i="20"/>
  <c r="D55" i="20"/>
  <c r="H19" i="20"/>
  <c r="D34" i="20"/>
  <c r="H78" i="20" l="1"/>
  <c r="D74" i="20"/>
  <c r="H71" i="20"/>
  <c r="G71" i="20"/>
  <c r="D70" i="20"/>
  <c r="H67" i="20"/>
  <c r="H68" i="20" s="1"/>
  <c r="G67" i="20"/>
  <c r="G68" i="20" s="1"/>
  <c r="D67" i="20"/>
  <c r="D65" i="20"/>
  <c r="D54" i="20"/>
  <c r="D51" i="20"/>
  <c r="D38" i="20"/>
  <c r="H37" i="20"/>
  <c r="D29" i="20"/>
  <c r="H28" i="20"/>
  <c r="D20" i="20"/>
  <c r="D10" i="20"/>
  <c r="G72" i="20" l="1"/>
  <c r="H74" i="20"/>
  <c r="H81" i="20" s="1"/>
  <c r="D44" i="20"/>
  <c r="H72" i="20"/>
  <c r="D62" i="20"/>
  <c r="D64" i="20" s="1"/>
  <c r="D69" i="20" s="1"/>
  <c r="D73" i="20" s="1"/>
  <c r="D79" i="20" s="1"/>
  <c r="D82" i="20" s="1"/>
  <c r="D84" i="20" s="1"/>
  <c r="D86" i="20" s="1"/>
  <c r="H51" i="20" s="1"/>
  <c r="H57" i="20" s="1"/>
  <c r="H35" i="20"/>
  <c r="H44" i="20" s="1"/>
  <c r="I79" i="19"/>
  <c r="I75" i="19"/>
  <c r="I72" i="19"/>
  <c r="I73" i="19" s="1"/>
  <c r="H72" i="19"/>
  <c r="H73" i="19" s="1"/>
  <c r="I68" i="19"/>
  <c r="H68" i="19"/>
  <c r="I82" i="19" l="1"/>
  <c r="H82" i="20"/>
  <c r="E80" i="19"/>
  <c r="E74" i="19"/>
  <c r="E70" i="19"/>
  <c r="E67" i="19"/>
  <c r="E64" i="19"/>
  <c r="E56" i="19"/>
  <c r="E55" i="19"/>
  <c r="E52" i="19"/>
  <c r="E61" i="19" s="1"/>
  <c r="E63" i="19" s="1"/>
  <c r="E69" i="19" s="1"/>
  <c r="E73" i="19" s="1"/>
  <c r="E79" i="19" s="1"/>
  <c r="E83" i="19" s="1"/>
  <c r="E85" i="19" s="1"/>
  <c r="E87" i="19" s="1"/>
  <c r="I52" i="19" s="1"/>
  <c r="I58" i="19" s="1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H45" i="19" l="1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</calcChain>
</file>

<file path=xl/sharedStrings.xml><?xml version="1.0" encoding="utf-8"?>
<sst xmlns="http://schemas.openxmlformats.org/spreadsheetml/2006/main" count="480" uniqueCount="213">
  <si>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</si>
  <si>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</si>
  <si>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</si>
  <si>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</si>
  <si>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</si>
  <si>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</si>
  <si>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</si>
  <si>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</si>
  <si>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</si>
  <si>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</si>
  <si>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</si>
  <si>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</si>
  <si>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</si>
  <si>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</si>
  <si>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</si>
  <si>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</si>
  <si>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</si>
  <si>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</si>
  <si>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</si>
  <si>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</si>
  <si>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</si>
  <si>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</si>
  <si>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</si>
  <si>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</si>
  <si>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</si>
  <si>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</si>
  <si>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</si>
  <si>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</si>
  <si>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</si>
  <si>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</si>
  <si>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</si>
  <si>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</si>
  <si>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</si>
  <si>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</si>
  <si>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</si>
  <si>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</si>
  <si>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</si>
  <si>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</si>
  <si>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</si>
  <si>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</si>
  <si>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</si>
  <si>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</si>
  <si>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</si>
  <si>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</si>
  <si>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</si>
  <si>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</si>
  <si>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</si>
  <si>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</si>
  <si>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</si>
  <si>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</si>
  <si>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</si>
  <si>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</si>
  <si>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</si>
  <si>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</si>
  <si>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</si>
  <si>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</si>
  <si>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</si>
  <si>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</si>
  <si>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</si>
  <si>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</si>
  <si>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</si>
  <si>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</si>
  <si>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</si>
  <si>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</si>
  <si>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</si>
  <si>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</si>
  <si>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</si>
  <si>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</si>
  <si>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</si>
  <si>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</si>
  <si>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</si>
  <si>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</si>
  <si>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</si>
  <si>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</si>
  <si>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</si>
  <si>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</si>
  <si>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</si>
  <si>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</si>
  <si>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</si>
  <si>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</si>
  <si>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</si>
  <si>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</si>
  <si>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</si>
  <si>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</si>
  <si>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</si>
  <si>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</si>
  <si>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</si>
  <si>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</si>
  <si>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</si>
  <si>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</si>
  <si>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</si>
  <si>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</si>
  <si>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</si>
  <si>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</si>
  <si>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</si>
  <si>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</si>
  <si>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</si>
  <si>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</si>
  <si>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</si>
  <si>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</si>
  <si>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</si>
  <si>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</si>
  <si>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</si>
  <si>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</si>
  <si>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</si>
  <si>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</si>
  <si>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</si>
  <si>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</si>
  <si>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</si>
  <si>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</si>
  <si>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</si>
  <si>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</si>
  <si>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</si>
  <si>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</si>
  <si>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</si>
  <si>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</si>
  <si>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</si>
  <si>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</si>
  <si>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</si>
  <si>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</si>
  <si>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</si>
  <si>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</si>
  <si>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</si>
  <si>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</si>
  <si>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</si>
  <si>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</si>
  <si>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</si>
  <si>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</si>
  <si>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</si>
  <si>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</si>
  <si>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</si>
  <si>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</si>
  <si>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</si>
  <si>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</si>
  <si>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</si>
  <si>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</si>
  <si>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</si>
  <si>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</si>
  <si>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</si>
  <si>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</si>
  <si>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</si>
  <si>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</si>
  <si>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</si>
  <si>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</si>
  <si>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</si>
  <si>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</si>
  <si>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</si>
  <si>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</si>
  <si>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</si>
  <si>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</si>
  <si>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</si>
  <si>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</si>
  <si>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</si>
  <si>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</si>
  <si>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</si>
  <si>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</si>
  <si>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</si>
  <si>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</si>
  <si>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</si>
  <si>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</si>
  <si>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</si>
  <si>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</si>
  <si>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</si>
  <si>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</si>
  <si>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</si>
  <si>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</si>
  <si>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</si>
  <si>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</si>
  <si>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</si>
  <si>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</si>
  <si>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</si>
  <si>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</si>
  <si>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</si>
  <si>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</si>
  <si>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</si>
  <si>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</si>
  <si>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</si>
  <si>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</si>
  <si>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</si>
  <si>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</si>
  <si>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</si>
  <si>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</si>
  <si>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</si>
  <si>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</si>
  <si>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</si>
  <si>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</si>
  <si>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</si>
  <si>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</si>
  <si>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</si>
  <si>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</si>
  <si>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</si>
  <si>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</si>
  <si>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</si>
  <si>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</si>
  <si>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</si>
  <si>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</si>
  <si>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</si>
  <si>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</si>
  <si>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</si>
  <si>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</si>
  <si>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</si>
  <si>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</si>
  <si>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</si>
  <si>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Asociaciones y participaciones en negocios conjuntos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</si>
  <si>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</si>
  <si>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</si>
  <si>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</si>
  <si>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</si>
  <si>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</si>
  <si>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</si>
  <si>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Al 30 de junio de 2021</t>
  </si>
  <si>
    <t>Por el periodo terminado al 30 de junio 2021</t>
  </si>
  <si>
    <t xml:space="preserve">                           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</si>
</sst>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59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6" applyFill="1"/>
    <xf numFmtId="0" fontId="7" fillId="0" borderId="0" xfId="6"/>
    <xf numFmtId="49" fontId="7" fillId="2" borderId="0" xfId="6" applyNumberFormat="1" applyFill="1"/>
    <xf numFmtId="0" fontId="7" fillId="2" borderId="8" xfId="6" applyFill="1" applyBorder="1"/>
    <xf numFmtId="0" fontId="8" fillId="2" borderId="18" xfId="6" applyFont="1" applyFill="1" applyBorder="1"/>
    <xf numFmtId="0" fontId="5" fillId="2" borderId="18" xfId="6" applyFont="1" applyFill="1" applyBorder="1"/>
    <xf numFmtId="0" fontId="7" fillId="2" borderId="19" xfId="6" applyFill="1" applyBorder="1"/>
    <xf numFmtId="0" fontId="7" fillId="2" borderId="9" xfId="6" applyFill="1" applyBorder="1"/>
    <xf numFmtId="0" fontId="7" fillId="2" borderId="13" xfId="6" applyFill="1" applyBorder="1"/>
    <xf numFmtId="49" fontId="5" fillId="2" borderId="39" xfId="6" applyNumberFormat="1" applyFont="1" applyFill="1" applyBorder="1"/>
    <xf numFmtId="0" fontId="5" fillId="2" borderId="33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7" fillId="2" borderId="48" xfId="6" applyFill="1" applyBorder="1"/>
    <xf numFmtId="49" fontId="5" fillId="2" borderId="37" xfId="6" applyNumberFormat="1" applyFont="1" applyFill="1" applyBorder="1"/>
    <xf numFmtId="169" fontId="5" fillId="2" borderId="33" xfId="6" applyNumberFormat="1" applyFont="1" applyFill="1" applyBorder="1"/>
    <xf numFmtId="169" fontId="5" fillId="2" borderId="0" xfId="6" applyNumberFormat="1" applyFont="1" applyFill="1"/>
    <xf numFmtId="49" fontId="7" fillId="2" borderId="37" xfId="6" applyNumberFormat="1" applyFill="1" applyBorder="1"/>
    <xf numFmtId="169" fontId="7" fillId="2" borderId="44" xfId="6" applyNumberFormat="1" applyFill="1" applyBorder="1"/>
    <xf numFmtId="169" fontId="7" fillId="2" borderId="0" xfId="6" applyNumberFormat="1" applyFill="1"/>
    <xf numFmtId="4" fontId="7" fillId="2" borderId="0" xfId="6" applyNumberFormat="1" applyFill="1"/>
    <xf numFmtId="0" fontId="7" fillId="2" borderId="7" xfId="6" applyFill="1" applyBorder="1"/>
    <xf numFmtId="49" fontId="7" fillId="2" borderId="20" xfId="6" applyNumberFormat="1" applyFill="1" applyBorder="1"/>
    <xf numFmtId="0" fontId="7" fillId="2" borderId="20" xfId="6" applyFill="1" applyBorder="1"/>
    <xf numFmtId="0" fontId="7" fillId="2" borderId="24" xfId="6" applyFill="1" applyBorder="1"/>
    <xf numFmtId="49" fontId="5" fillId="2" borderId="34" xfId="6" applyNumberFormat="1" applyFont="1" applyFill="1" applyBorder="1"/>
    <xf numFmtId="0" fontId="7" fillId="2" borderId="35" xfId="6" applyFill="1" applyBorder="1"/>
    <xf numFmtId="49" fontId="7" fillId="0" borderId="37" xfId="6" applyNumberFormat="1" applyBorder="1"/>
    <xf numFmtId="169" fontId="7" fillId="0" borderId="44" xfId="6" applyNumberFormat="1" applyBorder="1"/>
    <xf numFmtId="169" fontId="5" fillId="0" borderId="0" xfId="6" applyNumberFormat="1" applyFont="1"/>
    <xf numFmtId="169" fontId="7" fillId="0" borderId="0" xfId="6" applyNumberFormat="1"/>
    <xf numFmtId="49" fontId="5" fillId="0" borderId="37" xfId="6" applyNumberFormat="1" applyFont="1" applyBorder="1"/>
    <xf numFmtId="169" fontId="5" fillId="0" borderId="33" xfId="6" applyNumberFormat="1" applyFont="1" applyBorder="1"/>
    <xf numFmtId="0" fontId="5" fillId="0" borderId="37" xfId="6" applyFont="1" applyBorder="1"/>
    <xf numFmtId="0" fontId="7" fillId="0" borderId="37" xfId="6" applyBorder="1"/>
    <xf numFmtId="169" fontId="7" fillId="0" borderId="38" xfId="6" applyNumberFormat="1" applyBorder="1"/>
    <xf numFmtId="169" fontId="5" fillId="0" borderId="46" xfId="6" applyNumberFormat="1" applyFont="1" applyBorder="1"/>
    <xf numFmtId="49" fontId="7" fillId="0" borderId="41" xfId="6" applyNumberFormat="1" applyBorder="1"/>
    <xf numFmtId="165" fontId="7" fillId="0" borderId="43" xfId="6" applyNumberFormat="1" applyBorder="1"/>
    <xf numFmtId="165" fontId="7" fillId="0" borderId="0" xfId="6" applyNumberFormat="1"/>
    <xf numFmtId="0" fontId="7" fillId="0" borderId="42" xfId="6" applyBorder="1"/>
    <xf numFmtId="166" fontId="9" fillId="0" borderId="0" xfId="6" applyNumberFormat="1" applyFont="1"/>
    <xf numFmtId="0" fontId="5" fillId="0" borderId="0" xfId="6" applyFont="1" applyAlignment="1">
      <alignment horizontal="center"/>
    </xf>
    <xf numFmtId="0" fontId="5" fillId="0" borderId="39" xfId="6" applyFont="1" applyBorder="1"/>
    <xf numFmtId="0" fontId="5" fillId="0" borderId="33" xfId="6" applyFont="1" applyBorder="1" applyAlignment="1">
      <alignment horizontal="center"/>
    </xf>
    <xf numFmtId="0" fontId="7" fillId="0" borderId="39" xfId="6" applyBorder="1"/>
    <xf numFmtId="0" fontId="7" fillId="0" borderId="40" xfId="6" applyBorder="1"/>
    <xf numFmtId="0" fontId="16" fillId="0" borderId="34" xfId="7" applyFont="1" applyBorder="1"/>
    <xf numFmtId="0" fontId="16" fillId="0" borderId="36" xfId="7" applyFont="1" applyBorder="1"/>
    <xf numFmtId="169" fontId="5" fillId="0" borderId="36" xfId="6" applyNumberFormat="1" applyFont="1" applyBorder="1"/>
    <xf numFmtId="0" fontId="16" fillId="0" borderId="37" xfId="7" applyFont="1" applyBorder="1"/>
    <xf numFmtId="0" fontId="16" fillId="0" borderId="38" xfId="7" applyFont="1" applyBorder="1"/>
    <xf numFmtId="169" fontId="5" fillId="0" borderId="40" xfId="6" applyNumberFormat="1" applyFont="1" applyBorder="1"/>
    <xf numFmtId="0" fontId="7" fillId="0" borderId="38" xfId="6" applyBorder="1"/>
    <xf numFmtId="169" fontId="14" fillId="0" borderId="38" xfId="6" applyNumberFormat="1" applyFont="1" applyBorder="1"/>
    <xf numFmtId="0" fontId="7" fillId="0" borderId="41" xfId="6" applyBorder="1"/>
    <xf numFmtId="0" fontId="7" fillId="0" borderId="43" xfId="6" applyBorder="1"/>
    <xf numFmtId="0" fontId="16" fillId="0" borderId="39" xfId="8" applyFont="1" applyBorder="1"/>
    <xf numFmtId="0" fontId="16" fillId="0" borderId="40" xfId="8" applyFont="1" applyBorder="1"/>
    <xf numFmtId="0" fontId="13" fillId="0" borderId="37" xfId="6" applyFont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38" xfId="6" applyFont="1" applyBorder="1" applyAlignment="1">
      <alignment horizontal="center"/>
    </xf>
    <xf numFmtId="0" fontId="13" fillId="0" borderId="37" xfId="6" applyFont="1" applyBorder="1"/>
    <xf numFmtId="0" fontId="13" fillId="0" borderId="0" xfId="6" applyFont="1"/>
    <xf numFmtId="0" fontId="14" fillId="0" borderId="33" xfId="6" applyFont="1" applyBorder="1"/>
    <xf numFmtId="169" fontId="13" fillId="0" borderId="33" xfId="6" applyNumberFormat="1" applyFont="1" applyBorder="1" applyAlignment="1">
      <alignment horizontal="right"/>
    </xf>
    <xf numFmtId="169" fontId="13" fillId="0" borderId="0" xfId="6" applyNumberFormat="1" applyFont="1" applyAlignment="1">
      <alignment horizontal="center"/>
    </xf>
    <xf numFmtId="169" fontId="14" fillId="0" borderId="33" xfId="6" applyNumberFormat="1" applyFont="1" applyBorder="1"/>
    <xf numFmtId="169" fontId="13" fillId="0" borderId="33" xfId="6" applyNumberFormat="1" applyFont="1" applyBorder="1"/>
    <xf numFmtId="169" fontId="13" fillId="0" borderId="0" xfId="6" applyNumberFormat="1" applyFont="1"/>
    <xf numFmtId="169" fontId="13" fillId="0" borderId="38" xfId="6" applyNumberFormat="1" applyFont="1" applyBorder="1"/>
    <xf numFmtId="3" fontId="14" fillId="0" borderId="38" xfId="6" applyNumberFormat="1" applyFont="1" applyBorder="1"/>
    <xf numFmtId="0" fontId="13" fillId="0" borderId="39" xfId="6" applyFont="1" applyBorder="1"/>
    <xf numFmtId="3" fontId="13" fillId="0" borderId="40" xfId="6" applyNumberFormat="1" applyFont="1" applyBorder="1"/>
    <xf numFmtId="0" fontId="14" fillId="0" borderId="37" xfId="6" applyFont="1" applyBorder="1"/>
    <xf numFmtId="0" fontId="14" fillId="0" borderId="0" xfId="6" applyFont="1"/>
    <xf numFmtId="0" fontId="13" fillId="0" borderId="40" xfId="6" applyFont="1" applyBorder="1"/>
    <xf numFmtId="0" fontId="13" fillId="0" borderId="41" xfId="6" applyFont="1" applyBorder="1"/>
    <xf numFmtId="0" fontId="13" fillId="0" borderId="42" xfId="6" applyFont="1" applyBorder="1"/>
    <xf numFmtId="10" fontId="14" fillId="0" borderId="33" xfId="9" applyNumberFormat="1" applyFont="1" applyFill="1" applyBorder="1" applyAlignment="1"/>
    <xf numFmtId="169" fontId="7" fillId="0" borderId="33" xfId="6" applyNumberFormat="1" applyBorder="1"/>
    <xf numFmtId="0" fontId="5" fillId="0" borderId="41" xfId="6" applyFont="1" applyBorder="1"/>
    <xf numFmtId="0" fontId="5" fillId="0" borderId="0" xfId="6" applyFont="1" applyAlignment="1">
      <alignment horizontal="right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6" applyFont="1" applyBorder="1" applyAlignment="1">
      <alignment horizontal="center"/>
    </xf>
    <xf numFmtId="0" fontId="5" fillId="0" borderId="38" xfId="6" applyFont="1" applyBorder="1" applyAlignment="1">
      <alignment horizontal="center"/>
    </xf>
    <xf numFmtId="0" fontId="5" fillId="0" borderId="0" xfId="6" applyFont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 applyAlignment="1">
      <alignment horizontal="center"/>
    </xf>
    <xf numFmtId="0" fontId="5" fillId="2" borderId="36" xfId="6" applyFont="1" applyFill="1" applyBorder="1" applyAlignment="1">
      <alignment horizontal="center"/>
    </xf>
    <xf numFmtId="0" fontId="5" fillId="2" borderId="37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5" fillId="2" borderId="38" xfId="6" applyFont="1" applyFill="1" applyBorder="1" applyAlignment="1">
      <alignment horizontal="center"/>
    </xf>
    <xf numFmtId="0" fontId="5" fillId="2" borderId="41" xfId="6" applyFont="1" applyFill="1" applyBorder="1" applyAlignment="1">
      <alignment horizontal="center"/>
    </xf>
    <xf numFmtId="0" fontId="5" fillId="2" borderId="42" xfId="6" applyFont="1" applyFill="1" applyBorder="1" applyAlignment="1">
      <alignment horizontal="center"/>
    </xf>
    <xf numFmtId="0" fontId="5" fillId="2" borderId="43" xfId="6" applyFont="1" applyFill="1" applyBorder="1" applyAlignment="1">
      <alignment horizontal="center"/>
    </xf>
    <xf numFmtId="0" fontId="5" fillId="0" borderId="34" xfId="6" applyFont="1" applyBorder="1" applyAlignment="1">
      <alignment horizontal="center"/>
    </xf>
    <xf numFmtId="0" fontId="5" fillId="0" borderId="36" xfId="6" applyFont="1" applyBorder="1" applyAlignment="1">
      <alignment horizontal="center"/>
    </xf>
    <xf numFmtId="0" fontId="5" fillId="0" borderId="35" xfId="6" applyFont="1" applyBorder="1" applyAlignment="1">
      <alignment horizontal="center"/>
    </xf>
    <xf numFmtId="0" fontId="17" fillId="0" borderId="34" xfId="6" applyFont="1" applyBorder="1" applyAlignment="1">
      <alignment horizontal="center"/>
    </xf>
    <xf numFmtId="0" fontId="17" fillId="0" borderId="35" xfId="6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4" xfId="6" applyFont="1" applyBorder="1" applyAlignment="1">
      <alignment horizontal="center" vertical="center"/>
    </xf>
    <xf numFmtId="0" fontId="17" fillId="0" borderId="35" xfId="6" applyFont="1" applyBorder="1" applyAlignment="1">
      <alignment horizontal="center" vertical="center"/>
    </xf>
    <xf numFmtId="0" fontId="17" fillId="0" borderId="36" xfId="6" applyFont="1" applyBorder="1" applyAlignment="1">
      <alignment horizontal="center" vertical="center"/>
    </xf>
    <xf numFmtId="0" fontId="17" fillId="0" borderId="41" xfId="6" applyFont="1" applyBorder="1" applyAlignment="1">
      <alignment horizontal="center" vertical="center"/>
    </xf>
    <xf numFmtId="0" fontId="17" fillId="0" borderId="42" xfId="6" applyFont="1" applyBorder="1" applyAlignment="1">
      <alignment horizontal="center" vertical="center"/>
    </xf>
    <xf numFmtId="0" fontId="17" fillId="0" borderId="43" xfId="6" applyFont="1" applyBorder="1" applyAlignment="1">
      <alignment horizontal="center" vertical="center"/>
    </xf>
    <xf numFmtId="0" fontId="5" fillId="0" borderId="41" xfId="6" applyFont="1" applyBorder="1" applyAlignment="1">
      <alignment horizontal="center"/>
    </xf>
    <xf numFmtId="0" fontId="5" fillId="0" borderId="43" xfId="6" applyFont="1" applyBorder="1" applyAlignment="1">
      <alignment horizontal="center"/>
    </xf>
    <xf numFmtId="0" fontId="5" fillId="0" borderId="42" xfId="6" applyFont="1" applyBorder="1" applyAlignment="1">
      <alignment horizontal="center"/>
    </xf>
    <xf numFmtId="0" fontId="13" fillId="0" borderId="33" xfId="6" applyFont="1" applyBorder="1" applyAlignment="1">
      <alignment horizontal="center"/>
    </xf>
    <xf numFmtId="0" fontId="13" fillId="0" borderId="45" xfId="6" applyFont="1" applyBorder="1" applyAlignment="1">
      <alignment horizontal="center"/>
    </xf>
    <xf numFmtId="0" fontId="13" fillId="0" borderId="37" xfId="6" applyFont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38" xfId="6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Porcentaje" xfId="5" builtinId="5"/>
    <cellStyle name="Porcentaje 2" xfId="9" xr:uid="{00000000-0005-0000-0000-000009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300" t="s">
        <v>157</v>
      </c>
      <c r="D7" s="301"/>
      <c r="E7" s="301"/>
      <c r="F7" s="301"/>
      <c r="G7" s="301"/>
      <c r="H7" s="301"/>
      <c r="I7" s="302"/>
      <c r="J7" s="121"/>
    </row>
    <row r="8" spans="2:17" ht="12" customHeight="1" x14ac:dyDescent="0.3">
      <c r="B8" s="120"/>
      <c r="C8" s="303" t="s">
        <v>199</v>
      </c>
      <c r="D8" s="304"/>
      <c r="E8" s="304"/>
      <c r="F8" s="304"/>
      <c r="G8" s="304"/>
      <c r="H8" s="304"/>
      <c r="I8" s="305"/>
      <c r="J8" s="121"/>
    </row>
    <row r="9" spans="2:17" ht="12" customHeight="1" x14ac:dyDescent="0.3">
      <c r="B9" s="120"/>
      <c r="C9" s="306" t="s">
        <v>195</v>
      </c>
      <c r="D9" s="307"/>
      <c r="E9" s="307"/>
      <c r="F9" s="307"/>
      <c r="G9" s="307"/>
      <c r="H9" s="307"/>
      <c r="I9" s="308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309" t="s">
        <v>158</v>
      </c>
      <c r="D48" s="310"/>
      <c r="E48" s="311"/>
      <c r="F48" s="196"/>
      <c r="G48" s="309" t="s">
        <v>165</v>
      </c>
      <c r="H48" s="310"/>
      <c r="I48" s="311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97" t="s">
        <v>200</v>
      </c>
      <c r="D49" s="298"/>
      <c r="E49" s="299"/>
      <c r="F49" s="196"/>
      <c r="G49" s="297" t="s">
        <v>200</v>
      </c>
      <c r="H49" s="298"/>
      <c r="I49" s="299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288" t="s">
        <v>195</v>
      </c>
      <c r="D50" s="289"/>
      <c r="E50" s="290"/>
      <c r="F50" s="196"/>
      <c r="G50" s="288" t="s">
        <v>195</v>
      </c>
      <c r="H50" s="289"/>
      <c r="I50" s="290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291" t="s">
        <v>53</v>
      </c>
      <c r="H59" s="292"/>
      <c r="I59" s="293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294" t="s">
        <v>193</v>
      </c>
      <c r="H60" s="295"/>
      <c r="I60" s="296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294" t="s">
        <v>194</v>
      </c>
      <c r="H61" s="295"/>
      <c r="I61" s="296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79" t="s">
        <v>195</v>
      </c>
      <c r="H62" s="280"/>
      <c r="I62" s="281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79" t="s">
        <v>201</v>
      </c>
      <c r="H63" s="280"/>
      <c r="I63" s="281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82" t="s">
        <v>191</v>
      </c>
      <c r="H85" s="283"/>
      <c r="I85" s="284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85"/>
      <c r="H86" s="286"/>
      <c r="I86" s="287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C49:E49"/>
    <mergeCell ref="G49:I49"/>
    <mergeCell ref="C7:I7"/>
    <mergeCell ref="C8:I8"/>
    <mergeCell ref="C9:I9"/>
    <mergeCell ref="C48:E48"/>
    <mergeCell ref="G48:I48"/>
    <mergeCell ref="G63:I63"/>
    <mergeCell ref="G85:I86"/>
    <mergeCell ref="C50:E50"/>
    <mergeCell ref="G50:I50"/>
    <mergeCell ref="G59:I59"/>
    <mergeCell ref="G60:I60"/>
    <mergeCell ref="G61:I61"/>
    <mergeCell ref="G62:I62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M87"/>
  <sheetViews>
    <sheetView showGridLines="0" tabSelected="1" workbookViewId="0">
      <selection activeCell="C63" sqref="C63"/>
    </sheetView>
  </sheetViews>
  <sheetFormatPr baseColWidth="10" defaultColWidth="11.453125" defaultRowHeight="12.5" x14ac:dyDescent="0.25"/>
  <cols>
    <col min="1" max="1" width="5.1796875" style="197" customWidth="1"/>
    <col min="2" max="2" width="0.7265625" style="197" customWidth="1"/>
    <col min="3" max="3" width="62.26953125" style="199" customWidth="1"/>
    <col min="4" max="4" width="10.1796875" style="197" customWidth="1"/>
    <col min="5" max="5" width="0.7265625" style="197" customWidth="1"/>
    <col min="6" max="6" width="53" style="197" customWidth="1"/>
    <col min="7" max="7" width="10" style="197" bestFit="1" customWidth="1"/>
    <col min="8" max="8" width="10.1796875" style="197" customWidth="1"/>
    <col min="9" max="9" width="0.7265625" style="197" customWidth="1"/>
    <col min="10" max="10" width="14.81640625" style="197" bestFit="1" customWidth="1"/>
    <col min="11" max="12" width="11.453125" style="197"/>
    <col min="13" max="13" width="12.7265625" style="197" bestFit="1" customWidth="1"/>
    <col min="14" max="16384" width="11.453125" style="197"/>
  </cols>
  <sheetData>
    <row r="2" spans="2:9" x14ac:dyDescent="0.25">
      <c r="C2" s="198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200"/>
      <c r="C5" s="201"/>
      <c r="D5" s="202"/>
      <c r="E5" s="202"/>
      <c r="F5" s="202"/>
      <c r="G5" s="202"/>
      <c r="H5" s="202"/>
      <c r="I5" s="203"/>
    </row>
    <row r="6" spans="2:9" ht="12" customHeight="1" x14ac:dyDescent="0.3">
      <c r="B6" s="204"/>
      <c r="C6" s="315" t="s">
        <v>157</v>
      </c>
      <c r="D6" s="316"/>
      <c r="E6" s="316"/>
      <c r="F6" s="316"/>
      <c r="G6" s="316"/>
      <c r="H6" s="317"/>
      <c r="I6" s="205"/>
    </row>
    <row r="7" spans="2:9" ht="12" customHeight="1" x14ac:dyDescent="0.3">
      <c r="B7" s="204"/>
      <c r="C7" s="318" t="s">
        <v>210</v>
      </c>
      <c r="D7" s="319"/>
      <c r="E7" s="319"/>
      <c r="F7" s="319"/>
      <c r="G7" s="319"/>
      <c r="H7" s="320"/>
      <c r="I7" s="205"/>
    </row>
    <row r="8" spans="2:9" ht="12" customHeight="1" x14ac:dyDescent="0.3">
      <c r="B8" s="204"/>
      <c r="C8" s="321" t="s">
        <v>196</v>
      </c>
      <c r="D8" s="322"/>
      <c r="E8" s="319"/>
      <c r="F8" s="322"/>
      <c r="G8" s="322"/>
      <c r="H8" s="323"/>
      <c r="I8" s="205"/>
    </row>
    <row r="9" spans="2:9" ht="12.75" customHeight="1" x14ac:dyDescent="0.3">
      <c r="B9" s="204"/>
      <c r="C9" s="206" t="s">
        <v>14</v>
      </c>
      <c r="D9" s="207">
        <v>2021</v>
      </c>
      <c r="E9" s="208"/>
      <c r="F9" s="206" t="s">
        <v>42</v>
      </c>
      <c r="G9" s="209"/>
      <c r="H9" s="207">
        <v>2021</v>
      </c>
      <c r="I9" s="205"/>
    </row>
    <row r="10" spans="2:9" ht="12.75" customHeight="1" x14ac:dyDescent="0.3">
      <c r="B10" s="204"/>
      <c r="C10" s="210" t="s">
        <v>15</v>
      </c>
      <c r="D10" s="211">
        <f>SUM(D13:D14)</f>
        <v>56815</v>
      </c>
      <c r="E10" s="212"/>
      <c r="F10" s="221" t="s">
        <v>27</v>
      </c>
      <c r="G10" s="222"/>
      <c r="H10" s="211"/>
      <c r="I10" s="205"/>
    </row>
    <row r="11" spans="2:9" ht="12.75" customHeight="1" x14ac:dyDescent="0.25">
      <c r="B11" s="204"/>
      <c r="C11" s="213" t="s">
        <v>16</v>
      </c>
      <c r="D11" s="214"/>
      <c r="E11" s="215"/>
      <c r="F11" s="213" t="s">
        <v>28</v>
      </c>
      <c r="H11" s="214"/>
      <c r="I11" s="205"/>
    </row>
    <row r="12" spans="2:9" ht="12.75" customHeight="1" x14ac:dyDescent="0.25">
      <c r="B12" s="204"/>
      <c r="C12" s="213" t="s">
        <v>26</v>
      </c>
      <c r="D12" s="214"/>
      <c r="E12" s="215"/>
      <c r="F12" s="213" t="s">
        <v>29</v>
      </c>
      <c r="H12" s="214"/>
      <c r="I12" s="205"/>
    </row>
    <row r="13" spans="2:9" ht="12.75" customHeight="1" x14ac:dyDescent="0.25">
      <c r="B13" s="204"/>
      <c r="C13" s="213" t="s">
        <v>173</v>
      </c>
      <c r="D13" s="214">
        <v>56812</v>
      </c>
      <c r="E13" s="215"/>
      <c r="F13" s="213" t="s">
        <v>30</v>
      </c>
      <c r="H13" s="214"/>
      <c r="I13" s="205"/>
    </row>
    <row r="14" spans="2:9" ht="12.75" customHeight="1" x14ac:dyDescent="0.3">
      <c r="B14" s="204"/>
      <c r="C14" s="213" t="s">
        <v>45</v>
      </c>
      <c r="D14" s="214">
        <v>3</v>
      </c>
      <c r="E14" s="215"/>
      <c r="F14" s="210" t="s">
        <v>124</v>
      </c>
      <c r="H14" s="211">
        <v>0</v>
      </c>
      <c r="I14" s="205"/>
    </row>
    <row r="15" spans="2:9" ht="12.75" customHeight="1" x14ac:dyDescent="0.3">
      <c r="B15" s="204"/>
      <c r="C15" s="210" t="s">
        <v>124</v>
      </c>
      <c r="D15" s="211">
        <v>0</v>
      </c>
      <c r="E15" s="212"/>
      <c r="F15" s="210" t="s">
        <v>184</v>
      </c>
      <c r="H15" s="211">
        <v>0</v>
      </c>
      <c r="I15" s="205"/>
    </row>
    <row r="16" spans="2:9" ht="12.75" customHeight="1" x14ac:dyDescent="0.3">
      <c r="B16" s="204"/>
      <c r="C16" s="210" t="s">
        <v>183</v>
      </c>
      <c r="D16" s="211">
        <v>0</v>
      </c>
      <c r="E16" s="212"/>
      <c r="F16" s="213" t="s">
        <v>114</v>
      </c>
      <c r="H16" s="214"/>
      <c r="I16" s="205"/>
    </row>
    <row r="17" spans="2:9" ht="12.75" customHeight="1" x14ac:dyDescent="0.3">
      <c r="B17" s="204"/>
      <c r="C17" s="210" t="s">
        <v>174</v>
      </c>
      <c r="D17" s="214"/>
      <c r="E17" s="215"/>
      <c r="F17" s="213" t="s">
        <v>115</v>
      </c>
      <c r="H17" s="214"/>
      <c r="I17" s="205"/>
    </row>
    <row r="18" spans="2:9" ht="12.75" customHeight="1" x14ac:dyDescent="0.25">
      <c r="B18" s="204"/>
      <c r="C18" s="213" t="s">
        <v>111</v>
      </c>
      <c r="D18" s="214"/>
      <c r="E18" s="215"/>
      <c r="F18" s="213" t="s">
        <v>116</v>
      </c>
      <c r="H18" s="214"/>
      <c r="I18" s="205"/>
    </row>
    <row r="19" spans="2:9" ht="12.75" customHeight="1" x14ac:dyDescent="0.3">
      <c r="B19" s="204"/>
      <c r="C19" s="210" t="s">
        <v>125</v>
      </c>
      <c r="D19" s="211">
        <v>0</v>
      </c>
      <c r="E19" s="215"/>
      <c r="F19" s="210" t="s">
        <v>83</v>
      </c>
      <c r="H19" s="211">
        <f>SUM(H20:H24)</f>
        <v>709500</v>
      </c>
      <c r="I19" s="205"/>
    </row>
    <row r="20" spans="2:9" ht="12.75" customHeight="1" x14ac:dyDescent="0.3">
      <c r="B20" s="204"/>
      <c r="C20" s="210" t="s">
        <v>17</v>
      </c>
      <c r="D20" s="211">
        <f>SUM(D21:D26)</f>
        <v>747931</v>
      </c>
      <c r="E20" s="215"/>
      <c r="F20" s="213" t="s">
        <v>176</v>
      </c>
      <c r="H20" s="214"/>
      <c r="I20" s="205"/>
    </row>
    <row r="21" spans="2:9" ht="12.75" customHeight="1" x14ac:dyDescent="0.3">
      <c r="B21" s="204"/>
      <c r="C21" s="213" t="s">
        <v>18</v>
      </c>
      <c r="D21" s="214">
        <v>734441</v>
      </c>
      <c r="E21" s="212"/>
      <c r="F21" s="213" t="s">
        <v>177</v>
      </c>
      <c r="H21" s="214">
        <v>440461</v>
      </c>
      <c r="I21" s="205"/>
    </row>
    <row r="22" spans="2:9" ht="12.75" customHeight="1" x14ac:dyDescent="0.3">
      <c r="B22" s="204"/>
      <c r="C22" s="223" t="s">
        <v>93</v>
      </c>
      <c r="D22" s="224"/>
      <c r="E22" s="225"/>
      <c r="F22" s="223" t="s">
        <v>84</v>
      </c>
      <c r="G22" s="198"/>
      <c r="H22" s="224">
        <v>103039</v>
      </c>
      <c r="I22" s="205"/>
    </row>
    <row r="23" spans="2:9" ht="12.75" customHeight="1" x14ac:dyDescent="0.25">
      <c r="B23" s="204"/>
      <c r="C23" s="223" t="s">
        <v>19</v>
      </c>
      <c r="D23" s="224">
        <v>40480</v>
      </c>
      <c r="E23" s="226"/>
      <c r="F23" s="223" t="s">
        <v>172</v>
      </c>
      <c r="G23" s="198"/>
      <c r="H23" s="224"/>
      <c r="I23" s="205"/>
    </row>
    <row r="24" spans="2:9" ht="12.75" customHeight="1" x14ac:dyDescent="0.25">
      <c r="B24" s="204"/>
      <c r="C24" s="223" t="s">
        <v>20</v>
      </c>
      <c r="D24" s="224">
        <v>17181</v>
      </c>
      <c r="E24" s="226"/>
      <c r="F24" s="223" t="s">
        <v>204</v>
      </c>
      <c r="G24" s="198"/>
      <c r="H24" s="224">
        <v>166000</v>
      </c>
      <c r="I24" s="205"/>
    </row>
    <row r="25" spans="2:9" ht="12.75" customHeight="1" x14ac:dyDescent="0.3">
      <c r="B25" s="204"/>
      <c r="C25" s="223" t="s">
        <v>21</v>
      </c>
      <c r="D25" s="224">
        <v>11213</v>
      </c>
      <c r="E25" s="226"/>
      <c r="F25" s="227" t="s">
        <v>94</v>
      </c>
      <c r="G25" s="198"/>
      <c r="H25" s="228">
        <v>0</v>
      </c>
      <c r="I25" s="205"/>
    </row>
    <row r="26" spans="2:9" ht="12.75" customHeight="1" x14ac:dyDescent="0.3">
      <c r="B26" s="204"/>
      <c r="C26" s="223" t="s">
        <v>126</v>
      </c>
      <c r="D26" s="224">
        <v>-55384</v>
      </c>
      <c r="E26" s="226"/>
      <c r="F26" s="227" t="s">
        <v>101</v>
      </c>
      <c r="G26" s="198"/>
      <c r="H26" s="228">
        <v>0</v>
      </c>
      <c r="I26" s="205"/>
    </row>
    <row r="27" spans="2:9" ht="12.75" customHeight="1" x14ac:dyDescent="0.3">
      <c r="B27" s="204"/>
      <c r="C27" s="227" t="s">
        <v>94</v>
      </c>
      <c r="D27" s="228">
        <v>0</v>
      </c>
      <c r="E27" s="226"/>
      <c r="F27" s="227" t="s">
        <v>32</v>
      </c>
      <c r="G27" s="198"/>
      <c r="H27" s="228">
        <v>14778</v>
      </c>
      <c r="I27" s="205"/>
    </row>
    <row r="28" spans="2:9" ht="12.75" customHeight="1" x14ac:dyDescent="0.3">
      <c r="B28" s="204"/>
      <c r="C28" s="227" t="s">
        <v>101</v>
      </c>
      <c r="D28" s="228">
        <v>0</v>
      </c>
      <c r="E28" s="226"/>
      <c r="F28" s="227" t="s">
        <v>33</v>
      </c>
      <c r="G28" s="198"/>
      <c r="H28" s="228">
        <f>+H29+H30+H31</f>
        <v>5518</v>
      </c>
      <c r="I28" s="205"/>
    </row>
    <row r="29" spans="2:9" ht="12.75" customHeight="1" x14ac:dyDescent="0.3">
      <c r="B29" s="204"/>
      <c r="C29" s="227" t="s">
        <v>22</v>
      </c>
      <c r="D29" s="228">
        <f>SUM(D30:D31)</f>
        <v>13781</v>
      </c>
      <c r="E29" s="225"/>
      <c r="F29" s="223" t="s">
        <v>34</v>
      </c>
      <c r="G29" s="198"/>
      <c r="H29" s="224"/>
      <c r="I29" s="205"/>
    </row>
    <row r="30" spans="2:9" ht="12.75" customHeight="1" x14ac:dyDescent="0.3">
      <c r="B30" s="204"/>
      <c r="C30" s="223" t="s">
        <v>175</v>
      </c>
      <c r="D30" s="224"/>
      <c r="E30" s="225"/>
      <c r="F30" s="223" t="s">
        <v>119</v>
      </c>
      <c r="G30" s="198"/>
      <c r="H30" s="224"/>
      <c r="I30" s="205"/>
    </row>
    <row r="31" spans="2:9" ht="12.75" customHeight="1" x14ac:dyDescent="0.3">
      <c r="B31" s="204"/>
      <c r="C31" s="223" t="s">
        <v>23</v>
      </c>
      <c r="D31" s="224">
        <v>13781</v>
      </c>
      <c r="E31" s="225"/>
      <c r="F31" s="223" t="s">
        <v>120</v>
      </c>
      <c r="G31" s="198"/>
      <c r="H31" s="224">
        <v>5518</v>
      </c>
      <c r="I31" s="205"/>
    </row>
    <row r="32" spans="2:9" ht="12.75" customHeight="1" x14ac:dyDescent="0.3">
      <c r="B32" s="204"/>
      <c r="C32" s="227" t="s">
        <v>181</v>
      </c>
      <c r="D32" s="228">
        <v>0</v>
      </c>
      <c r="E32" s="226"/>
      <c r="F32" s="229" t="s">
        <v>82</v>
      </c>
      <c r="G32" s="198"/>
      <c r="H32" s="228"/>
      <c r="I32" s="205"/>
    </row>
    <row r="33" spans="2:13" ht="12.75" customHeight="1" x14ac:dyDescent="0.3">
      <c r="B33" s="204"/>
      <c r="C33" s="223" t="s">
        <v>188</v>
      </c>
      <c r="D33" s="224"/>
      <c r="E33" s="226"/>
      <c r="F33" s="227" t="s">
        <v>81</v>
      </c>
      <c r="G33" s="198"/>
      <c r="H33" s="228">
        <v>4211</v>
      </c>
      <c r="I33" s="205"/>
      <c r="M33" s="216"/>
    </row>
    <row r="34" spans="2:13" ht="12.75" customHeight="1" x14ac:dyDescent="0.3">
      <c r="B34" s="204"/>
      <c r="C34" s="227" t="s">
        <v>103</v>
      </c>
      <c r="D34" s="228">
        <f>D35+D36</f>
        <v>5427</v>
      </c>
      <c r="E34" s="225"/>
      <c r="F34" s="227" t="s">
        <v>52</v>
      </c>
      <c r="G34" s="198"/>
      <c r="H34" s="228">
        <v>8505</v>
      </c>
      <c r="I34" s="205"/>
      <c r="M34" s="216"/>
    </row>
    <row r="35" spans="2:13" ht="12.75" customHeight="1" x14ac:dyDescent="0.3">
      <c r="B35" s="204"/>
      <c r="C35" s="223" t="s">
        <v>202</v>
      </c>
      <c r="D35" s="224">
        <v>5427</v>
      </c>
      <c r="E35" s="226"/>
      <c r="F35" s="227" t="s">
        <v>122</v>
      </c>
      <c r="G35" s="198"/>
      <c r="H35" s="228">
        <f>+H19+H27+H34+H32+H28+H10+H33</f>
        <v>742512</v>
      </c>
      <c r="I35" s="205"/>
      <c r="M35" s="216"/>
    </row>
    <row r="36" spans="2:13" ht="12.75" customHeight="1" x14ac:dyDescent="0.3">
      <c r="B36" s="204"/>
      <c r="C36" s="223" t="s">
        <v>203</v>
      </c>
      <c r="D36" s="224"/>
      <c r="E36" s="225"/>
      <c r="F36" s="230"/>
      <c r="G36" s="198"/>
      <c r="H36" s="231"/>
      <c r="I36" s="205"/>
    </row>
    <row r="37" spans="2:13" ht="12.75" customHeight="1" x14ac:dyDescent="0.3">
      <c r="B37" s="204"/>
      <c r="C37" s="227" t="s">
        <v>112</v>
      </c>
      <c r="D37" s="228">
        <v>2557</v>
      </c>
      <c r="E37" s="225"/>
      <c r="F37" s="227" t="s">
        <v>35</v>
      </c>
      <c r="G37" s="198"/>
      <c r="H37" s="228">
        <f>SUM(H38:H43)</f>
        <v>133149</v>
      </c>
      <c r="I37" s="205"/>
    </row>
    <row r="38" spans="2:13" ht="12.75" customHeight="1" x14ac:dyDescent="0.3">
      <c r="B38" s="204"/>
      <c r="C38" s="227" t="s">
        <v>106</v>
      </c>
      <c r="D38" s="228">
        <f>+D39</f>
        <v>3622</v>
      </c>
      <c r="E38" s="225"/>
      <c r="F38" s="223" t="s">
        <v>36</v>
      </c>
      <c r="G38" s="198"/>
      <c r="H38" s="224">
        <v>105556</v>
      </c>
      <c r="I38" s="205"/>
    </row>
    <row r="39" spans="2:13" ht="12.75" customHeight="1" x14ac:dyDescent="0.25">
      <c r="B39" s="204"/>
      <c r="C39" s="223" t="s">
        <v>108</v>
      </c>
      <c r="D39" s="224">
        <v>3622</v>
      </c>
      <c r="E39" s="226"/>
      <c r="F39" s="223" t="s">
        <v>37</v>
      </c>
      <c r="G39" s="198"/>
      <c r="H39" s="224"/>
      <c r="I39" s="205"/>
    </row>
    <row r="40" spans="2:13" ht="12.75" customHeight="1" x14ac:dyDescent="0.3">
      <c r="B40" s="204"/>
      <c r="C40" s="227" t="s">
        <v>82</v>
      </c>
      <c r="D40" s="228">
        <v>1647</v>
      </c>
      <c r="E40" s="225"/>
      <c r="F40" s="223" t="s">
        <v>38</v>
      </c>
      <c r="G40" s="198"/>
      <c r="H40" s="224">
        <v>17512</v>
      </c>
      <c r="I40" s="205"/>
    </row>
    <row r="41" spans="2:13" ht="12.75" customHeight="1" x14ac:dyDescent="0.3">
      <c r="B41" s="204"/>
      <c r="C41" s="227" t="s">
        <v>81</v>
      </c>
      <c r="D41" s="228"/>
      <c r="E41" s="225"/>
      <c r="F41" s="223" t="s">
        <v>123</v>
      </c>
      <c r="G41" s="198"/>
      <c r="H41" s="224"/>
      <c r="I41" s="205"/>
    </row>
    <row r="42" spans="2:13" ht="12.75" customHeight="1" x14ac:dyDescent="0.3">
      <c r="B42" s="204"/>
      <c r="C42" s="227" t="s">
        <v>182</v>
      </c>
      <c r="D42" s="228">
        <v>0</v>
      </c>
      <c r="E42" s="225"/>
      <c r="F42" s="223" t="s">
        <v>39</v>
      </c>
      <c r="G42" s="198"/>
      <c r="H42" s="224"/>
      <c r="I42" s="205"/>
    </row>
    <row r="43" spans="2:13" ht="12.75" customHeight="1" x14ac:dyDescent="0.3">
      <c r="B43" s="204"/>
      <c r="C43" s="227" t="s">
        <v>25</v>
      </c>
      <c r="D43" s="228">
        <v>43881</v>
      </c>
      <c r="E43" s="225"/>
      <c r="F43" s="223" t="s">
        <v>40</v>
      </c>
      <c r="G43" s="198"/>
      <c r="H43" s="224">
        <v>10081</v>
      </c>
      <c r="I43" s="205"/>
    </row>
    <row r="44" spans="2:13" ht="12.75" customHeight="1" thickBot="1" x14ac:dyDescent="0.35">
      <c r="B44" s="204"/>
      <c r="C44" s="227" t="s">
        <v>121</v>
      </c>
      <c r="D44" s="232">
        <f>D10+D20+D29+D37+D38+D40+D41+D42+D43+D34</f>
        <v>875661</v>
      </c>
      <c r="E44" s="225"/>
      <c r="F44" s="227" t="s">
        <v>41</v>
      </c>
      <c r="G44" s="198"/>
      <c r="H44" s="232">
        <f>H35+H37</f>
        <v>875661</v>
      </c>
      <c r="I44" s="205"/>
    </row>
    <row r="45" spans="2:13" ht="12.75" customHeight="1" thickTop="1" x14ac:dyDescent="0.25">
      <c r="B45" s="204"/>
      <c r="C45" s="233"/>
      <c r="D45" s="234"/>
      <c r="E45" s="235"/>
      <c r="F45" s="233"/>
      <c r="G45" s="236"/>
      <c r="H45" s="234"/>
      <c r="I45" s="205"/>
    </row>
    <row r="46" spans="2:13" ht="3.75" customHeight="1" x14ac:dyDescent="0.3">
      <c r="B46" s="204"/>
      <c r="C46" s="237"/>
      <c r="D46" s="237"/>
      <c r="E46" s="237"/>
      <c r="F46" s="237"/>
      <c r="G46" s="237"/>
      <c r="H46" s="237"/>
      <c r="I46" s="205"/>
    </row>
    <row r="47" spans="2:13" ht="12.75" customHeight="1" x14ac:dyDescent="0.3">
      <c r="B47" s="204"/>
      <c r="C47" s="324" t="s">
        <v>158</v>
      </c>
      <c r="D47" s="325"/>
      <c r="E47" s="238"/>
      <c r="F47" s="324" t="s">
        <v>165</v>
      </c>
      <c r="G47" s="326"/>
      <c r="H47" s="325"/>
      <c r="I47" s="205"/>
    </row>
    <row r="48" spans="2:13" ht="13" x14ac:dyDescent="0.3">
      <c r="B48" s="204"/>
      <c r="C48" s="312" t="s">
        <v>211</v>
      </c>
      <c r="D48" s="313"/>
      <c r="E48" s="238"/>
      <c r="F48" s="312" t="s">
        <v>211</v>
      </c>
      <c r="G48" s="314"/>
      <c r="H48" s="313"/>
      <c r="I48" s="205"/>
    </row>
    <row r="49" spans="2:9" ht="13" x14ac:dyDescent="0.3">
      <c r="B49" s="204"/>
      <c r="C49" s="336" t="s">
        <v>196</v>
      </c>
      <c r="D49" s="337"/>
      <c r="E49" s="238"/>
      <c r="F49" s="336" t="s">
        <v>196</v>
      </c>
      <c r="G49" s="338"/>
      <c r="H49" s="337"/>
      <c r="I49" s="205"/>
    </row>
    <row r="50" spans="2:9" ht="13" x14ac:dyDescent="0.3">
      <c r="B50" s="204"/>
      <c r="C50" s="239"/>
      <c r="D50" s="240">
        <v>2021</v>
      </c>
      <c r="E50" s="238"/>
      <c r="F50" s="241"/>
      <c r="G50" s="242"/>
      <c r="H50" s="240">
        <v>2021</v>
      </c>
      <c r="I50" s="205"/>
    </row>
    <row r="51" spans="2:9" ht="13" x14ac:dyDescent="0.3">
      <c r="B51" s="204"/>
      <c r="C51" s="229" t="s">
        <v>130</v>
      </c>
      <c r="D51" s="228">
        <f>SUM(D52:D53)</f>
        <v>56882</v>
      </c>
      <c r="E51" s="225"/>
      <c r="F51" s="243" t="s">
        <v>13</v>
      </c>
      <c r="G51" s="244"/>
      <c r="H51" s="245">
        <f>+D86</f>
        <v>10081</v>
      </c>
      <c r="I51" s="205"/>
    </row>
    <row r="52" spans="2:9" ht="13" x14ac:dyDescent="0.3">
      <c r="B52" s="204"/>
      <c r="C52" s="230" t="s">
        <v>131</v>
      </c>
      <c r="D52" s="224">
        <v>5</v>
      </c>
      <c r="E52" s="226"/>
      <c r="F52" s="246" t="s">
        <v>167</v>
      </c>
      <c r="G52" s="247"/>
      <c r="H52" s="248">
        <v>0</v>
      </c>
      <c r="I52" s="205"/>
    </row>
    <row r="53" spans="2:9" x14ac:dyDescent="0.25">
      <c r="B53" s="204"/>
      <c r="C53" s="230" t="s">
        <v>132</v>
      </c>
      <c r="D53" s="224">
        <v>56877</v>
      </c>
      <c r="E53" s="226"/>
      <c r="F53" s="230" t="s">
        <v>168</v>
      </c>
      <c r="G53" s="249"/>
      <c r="H53" s="231"/>
      <c r="I53" s="205"/>
    </row>
    <row r="54" spans="2:9" ht="13" x14ac:dyDescent="0.3">
      <c r="B54" s="204"/>
      <c r="C54" s="229" t="s">
        <v>135</v>
      </c>
      <c r="D54" s="228">
        <f>D55+D60</f>
        <v>12091</v>
      </c>
      <c r="E54" s="225"/>
      <c r="F54" s="230" t="s">
        <v>169</v>
      </c>
      <c r="G54" s="249"/>
      <c r="H54" s="250"/>
      <c r="I54" s="205"/>
    </row>
    <row r="55" spans="2:9" ht="13" x14ac:dyDescent="0.3">
      <c r="B55" s="204"/>
      <c r="C55" s="229" t="s">
        <v>162</v>
      </c>
      <c r="D55" s="228">
        <f>SUM(D56:D59)</f>
        <v>10089</v>
      </c>
      <c r="E55" s="225"/>
      <c r="F55" s="230" t="s">
        <v>171</v>
      </c>
      <c r="G55" s="249"/>
      <c r="H55" s="250"/>
      <c r="I55" s="205"/>
    </row>
    <row r="56" spans="2:9" x14ac:dyDescent="0.25">
      <c r="B56" s="204"/>
      <c r="C56" s="230" t="s">
        <v>178</v>
      </c>
      <c r="D56" s="224">
        <v>7347</v>
      </c>
      <c r="E56" s="226"/>
      <c r="F56" s="251" t="s">
        <v>170</v>
      </c>
      <c r="G56" s="252"/>
      <c r="H56" s="231"/>
      <c r="I56" s="205"/>
    </row>
    <row r="57" spans="2:9" ht="13" x14ac:dyDescent="0.3">
      <c r="B57" s="204"/>
      <c r="C57" s="230" t="s">
        <v>140</v>
      </c>
      <c r="D57" s="224">
        <v>910</v>
      </c>
      <c r="E57" s="226"/>
      <c r="F57" s="253" t="s">
        <v>166</v>
      </c>
      <c r="G57" s="254"/>
      <c r="H57" s="248">
        <f>+H51</f>
        <v>10081</v>
      </c>
      <c r="I57" s="205"/>
    </row>
    <row r="58" spans="2:9" x14ac:dyDescent="0.25">
      <c r="B58" s="204"/>
      <c r="C58" s="223" t="s">
        <v>206</v>
      </c>
      <c r="D58" s="224">
        <v>136</v>
      </c>
      <c r="E58" s="226"/>
      <c r="F58" s="339" t="s">
        <v>53</v>
      </c>
      <c r="G58" s="340"/>
      <c r="H58" s="339"/>
      <c r="I58" s="205"/>
    </row>
    <row r="59" spans="2:9" x14ac:dyDescent="0.25">
      <c r="B59" s="204"/>
      <c r="C59" s="223" t="s">
        <v>205</v>
      </c>
      <c r="D59" s="224">
        <v>1696</v>
      </c>
      <c r="E59" s="226"/>
      <c r="F59" s="327" t="s">
        <v>193</v>
      </c>
      <c r="G59" s="328"/>
      <c r="H59" s="329"/>
      <c r="I59" s="205"/>
    </row>
    <row r="60" spans="2:9" ht="13" x14ac:dyDescent="0.3">
      <c r="B60" s="204"/>
      <c r="C60" s="229" t="s">
        <v>207</v>
      </c>
      <c r="D60" s="228">
        <f>D61</f>
        <v>2002</v>
      </c>
      <c r="E60" s="225"/>
      <c r="F60" s="341" t="s">
        <v>194</v>
      </c>
      <c r="G60" s="342"/>
      <c r="H60" s="343"/>
      <c r="I60" s="205"/>
    </row>
    <row r="61" spans="2:9" x14ac:dyDescent="0.25">
      <c r="B61" s="204"/>
      <c r="C61" s="230" t="s">
        <v>208</v>
      </c>
      <c r="D61" s="224">
        <v>2002</v>
      </c>
      <c r="E61" s="226"/>
      <c r="F61" s="341" t="s">
        <v>196</v>
      </c>
      <c r="G61" s="342"/>
      <c r="H61" s="343"/>
      <c r="I61" s="205"/>
    </row>
    <row r="62" spans="2:9" ht="13" x14ac:dyDescent="0.3">
      <c r="B62" s="204"/>
      <c r="C62" s="229" t="s">
        <v>1</v>
      </c>
      <c r="D62" s="228">
        <f>D51-D54</f>
        <v>44791</v>
      </c>
      <c r="E62" s="225"/>
      <c r="F62" s="255" t="s">
        <v>212</v>
      </c>
      <c r="G62" s="256" t="s">
        <v>55</v>
      </c>
      <c r="H62" s="257" t="s">
        <v>0</v>
      </c>
      <c r="I62" s="205"/>
    </row>
    <row r="63" spans="2:9" ht="13" x14ac:dyDescent="0.3">
      <c r="B63" s="204"/>
      <c r="C63" s="230" t="s">
        <v>147</v>
      </c>
      <c r="D63" s="224">
        <v>15540</v>
      </c>
      <c r="E63" s="225"/>
      <c r="F63" s="258" t="s">
        <v>54</v>
      </c>
      <c r="G63" s="259"/>
      <c r="H63" s="257"/>
      <c r="I63" s="205"/>
    </row>
    <row r="64" spans="2:9" ht="13" x14ac:dyDescent="0.3">
      <c r="B64" s="204"/>
      <c r="C64" s="229" t="s">
        <v>2</v>
      </c>
      <c r="D64" s="228">
        <f>D62-D63</f>
        <v>29251</v>
      </c>
      <c r="E64" s="226"/>
      <c r="F64" s="260" t="s">
        <v>185</v>
      </c>
      <c r="G64" s="261">
        <v>894941</v>
      </c>
      <c r="H64" s="261">
        <v>71595</v>
      </c>
      <c r="I64" s="205"/>
    </row>
    <row r="65" spans="2:9" ht="13" x14ac:dyDescent="0.3">
      <c r="B65" s="204"/>
      <c r="C65" s="229" t="s">
        <v>3</v>
      </c>
      <c r="D65" s="228">
        <f>+D66</f>
        <v>16371</v>
      </c>
      <c r="E65" s="226"/>
      <c r="F65" s="258" t="s">
        <v>57</v>
      </c>
      <c r="G65" s="262"/>
      <c r="H65" s="231"/>
      <c r="I65" s="205"/>
    </row>
    <row r="66" spans="2:9" ht="11.25" customHeight="1" x14ac:dyDescent="0.3">
      <c r="B66" s="204"/>
      <c r="C66" s="230" t="s">
        <v>4</v>
      </c>
      <c r="D66" s="224">
        <v>16371</v>
      </c>
      <c r="E66" s="225"/>
      <c r="F66" s="260" t="s">
        <v>58</v>
      </c>
      <c r="G66" s="263">
        <v>493</v>
      </c>
      <c r="H66" s="263">
        <v>49</v>
      </c>
      <c r="I66" s="205"/>
    </row>
    <row r="67" spans="2:9" ht="13" x14ac:dyDescent="0.3">
      <c r="B67" s="204"/>
      <c r="C67" s="229" t="s">
        <v>5</v>
      </c>
      <c r="D67" s="228">
        <f>D68</f>
        <v>209</v>
      </c>
      <c r="E67" s="226"/>
      <c r="F67" s="260" t="s">
        <v>59</v>
      </c>
      <c r="G67" s="263">
        <f>G66</f>
        <v>493</v>
      </c>
      <c r="H67" s="263">
        <f>H66</f>
        <v>49</v>
      </c>
      <c r="I67" s="205"/>
    </row>
    <row r="68" spans="2:9" ht="13" x14ac:dyDescent="0.3">
      <c r="B68" s="204"/>
      <c r="C68" s="230" t="s">
        <v>6</v>
      </c>
      <c r="D68" s="224">
        <v>209</v>
      </c>
      <c r="E68" s="225"/>
      <c r="F68" s="260" t="s">
        <v>186</v>
      </c>
      <c r="G68" s="264">
        <f>G67</f>
        <v>493</v>
      </c>
      <c r="H68" s="264">
        <f>H67</f>
        <v>49</v>
      </c>
      <c r="I68" s="205"/>
    </row>
    <row r="69" spans="2:9" ht="13" x14ac:dyDescent="0.3">
      <c r="B69" s="204"/>
      <c r="C69" s="229" t="s">
        <v>86</v>
      </c>
      <c r="D69" s="228">
        <f>D64+D65-D67</f>
        <v>45413</v>
      </c>
      <c r="E69" s="225"/>
      <c r="F69" s="258" t="s">
        <v>61</v>
      </c>
      <c r="G69" s="262"/>
      <c r="H69" s="231"/>
      <c r="I69" s="205"/>
    </row>
    <row r="70" spans="2:9" ht="13" x14ac:dyDescent="0.3">
      <c r="B70" s="204"/>
      <c r="C70" s="229" t="s">
        <v>180</v>
      </c>
      <c r="D70" s="228">
        <f>D71+D72</f>
        <v>4133</v>
      </c>
      <c r="E70" s="226"/>
      <c r="F70" s="260" t="s">
        <v>62</v>
      </c>
      <c r="G70" s="263">
        <v>143086</v>
      </c>
      <c r="H70" s="263">
        <v>14309</v>
      </c>
      <c r="I70" s="205"/>
    </row>
    <row r="71" spans="2:9" x14ac:dyDescent="0.25">
      <c r="B71" s="204"/>
      <c r="C71" s="230" t="s">
        <v>209</v>
      </c>
      <c r="D71" s="224">
        <v>-299</v>
      </c>
      <c r="E71" s="226"/>
      <c r="F71" s="260" t="s">
        <v>187</v>
      </c>
      <c r="G71" s="264">
        <f>G70</f>
        <v>143086</v>
      </c>
      <c r="H71" s="264">
        <f>H70</f>
        <v>14309</v>
      </c>
      <c r="I71" s="205"/>
    </row>
    <row r="72" spans="2:9" ht="13" x14ac:dyDescent="0.3">
      <c r="B72" s="204"/>
      <c r="C72" s="230" t="s">
        <v>149</v>
      </c>
      <c r="D72" s="224">
        <v>4432</v>
      </c>
      <c r="E72" s="225"/>
      <c r="F72" s="258" t="s">
        <v>64</v>
      </c>
      <c r="G72" s="265">
        <f>G64+G68+G71</f>
        <v>1038520</v>
      </c>
      <c r="H72" s="266">
        <f>H64+H68+H71</f>
        <v>85953</v>
      </c>
      <c r="I72" s="205"/>
    </row>
    <row r="73" spans="2:9" ht="13" x14ac:dyDescent="0.3">
      <c r="B73" s="204"/>
      <c r="C73" s="229" t="s">
        <v>7</v>
      </c>
      <c r="D73" s="228">
        <f>D69+D70</f>
        <v>49546</v>
      </c>
      <c r="E73" s="225"/>
      <c r="F73" s="258" t="s">
        <v>65</v>
      </c>
      <c r="G73" s="259"/>
      <c r="H73" s="267"/>
      <c r="I73" s="205"/>
    </row>
    <row r="74" spans="2:9" ht="13" x14ac:dyDescent="0.3">
      <c r="B74" s="204"/>
      <c r="C74" s="229" t="s">
        <v>8</v>
      </c>
      <c r="D74" s="228">
        <f>SUM(D75:D78)</f>
        <v>33909</v>
      </c>
      <c r="E74" s="226"/>
      <c r="F74" s="268" t="s">
        <v>66</v>
      </c>
      <c r="G74" s="269"/>
      <c r="H74" s="264">
        <f>H75+H76+H77</f>
        <v>107487</v>
      </c>
      <c r="I74" s="205"/>
    </row>
    <row r="75" spans="2:9" x14ac:dyDescent="0.25">
      <c r="B75" s="204"/>
      <c r="C75" s="230" t="s">
        <v>43</v>
      </c>
      <c r="D75" s="224">
        <v>7278</v>
      </c>
      <c r="E75" s="226"/>
      <c r="F75" s="270" t="s">
        <v>67</v>
      </c>
      <c r="G75" s="271"/>
      <c r="H75" s="250">
        <v>93129</v>
      </c>
      <c r="I75" s="205"/>
    </row>
    <row r="76" spans="2:9" x14ac:dyDescent="0.25">
      <c r="B76" s="204"/>
      <c r="C76" s="230" t="s">
        <v>9</v>
      </c>
      <c r="D76" s="224">
        <v>25311</v>
      </c>
      <c r="E76" s="226"/>
      <c r="F76" s="270" t="s">
        <v>68</v>
      </c>
      <c r="G76" s="271"/>
      <c r="H76" s="250">
        <v>49</v>
      </c>
      <c r="I76" s="205"/>
    </row>
    <row r="77" spans="2:9" x14ac:dyDescent="0.25">
      <c r="B77" s="204"/>
      <c r="C77" s="230" t="s">
        <v>10</v>
      </c>
      <c r="D77" s="224">
        <v>356</v>
      </c>
      <c r="E77" s="226"/>
      <c r="F77" s="270" t="s">
        <v>69</v>
      </c>
      <c r="G77" s="271"/>
      <c r="H77" s="250">
        <v>14309</v>
      </c>
      <c r="I77" s="205"/>
    </row>
    <row r="78" spans="2:9" ht="13" x14ac:dyDescent="0.3">
      <c r="B78" s="204"/>
      <c r="C78" s="230" t="s">
        <v>163</v>
      </c>
      <c r="D78" s="224">
        <v>964</v>
      </c>
      <c r="E78" s="225"/>
      <c r="F78" s="268" t="s">
        <v>70</v>
      </c>
      <c r="G78" s="272"/>
      <c r="H78" s="264">
        <f>H79</f>
        <v>44066</v>
      </c>
      <c r="I78" s="205"/>
    </row>
    <row r="79" spans="2:9" ht="13" x14ac:dyDescent="0.3">
      <c r="B79" s="204"/>
      <c r="C79" s="229" t="s">
        <v>11</v>
      </c>
      <c r="D79" s="228">
        <f>D73-D74</f>
        <v>15637</v>
      </c>
      <c r="E79" s="225"/>
      <c r="F79" s="270" t="s">
        <v>67</v>
      </c>
      <c r="G79" s="271"/>
      <c r="H79" s="250">
        <v>44066</v>
      </c>
      <c r="I79" s="205"/>
    </row>
    <row r="80" spans="2:9" ht="13" x14ac:dyDescent="0.3">
      <c r="B80" s="204"/>
      <c r="C80" s="229" t="s">
        <v>87</v>
      </c>
      <c r="D80" s="228">
        <f>D81</f>
        <v>0</v>
      </c>
      <c r="E80" s="226"/>
      <c r="F80" s="268" t="s">
        <v>71</v>
      </c>
      <c r="G80" s="272"/>
      <c r="H80" s="263">
        <v>0</v>
      </c>
      <c r="I80" s="205"/>
    </row>
    <row r="81" spans="2:9" x14ac:dyDescent="0.25">
      <c r="B81" s="204"/>
      <c r="C81" s="230" t="s">
        <v>190</v>
      </c>
      <c r="D81" s="224"/>
      <c r="E81" s="226"/>
      <c r="F81" s="268" t="s">
        <v>72</v>
      </c>
      <c r="G81" s="272"/>
      <c r="H81" s="264">
        <f>H74+H78</f>
        <v>151553</v>
      </c>
      <c r="I81" s="205"/>
    </row>
    <row r="82" spans="2:9" ht="13" x14ac:dyDescent="0.3">
      <c r="B82" s="204"/>
      <c r="C82" s="229" t="s">
        <v>152</v>
      </c>
      <c r="D82" s="228">
        <f>+D79-D80</f>
        <v>15637</v>
      </c>
      <c r="E82" s="225"/>
      <c r="F82" s="273" t="s">
        <v>73</v>
      </c>
      <c r="G82" s="274"/>
      <c r="H82" s="275">
        <f>H81/G72</f>
        <v>0.14593171051111198</v>
      </c>
      <c r="I82" s="205"/>
    </row>
    <row r="83" spans="2:9" ht="13" x14ac:dyDescent="0.3">
      <c r="B83" s="204"/>
      <c r="C83" s="229" t="s">
        <v>12</v>
      </c>
      <c r="D83" s="276">
        <v>-1395</v>
      </c>
      <c r="E83" s="225"/>
      <c r="F83" s="327" t="s">
        <v>164</v>
      </c>
      <c r="G83" s="328"/>
      <c r="H83" s="329"/>
      <c r="I83" s="205"/>
    </row>
    <row r="84" spans="2:9" ht="13" x14ac:dyDescent="0.3">
      <c r="B84" s="204"/>
      <c r="C84" s="229" t="s">
        <v>89</v>
      </c>
      <c r="D84" s="228">
        <f>+D82+D83</f>
        <v>14242</v>
      </c>
      <c r="E84" s="225"/>
      <c r="F84" s="330" t="s">
        <v>191</v>
      </c>
      <c r="G84" s="331"/>
      <c r="H84" s="332"/>
      <c r="I84" s="205"/>
    </row>
    <row r="85" spans="2:9" ht="13" x14ac:dyDescent="0.3">
      <c r="B85" s="204"/>
      <c r="C85" s="229" t="s">
        <v>47</v>
      </c>
      <c r="D85" s="224">
        <v>-4161</v>
      </c>
      <c r="E85" s="226"/>
      <c r="F85" s="333"/>
      <c r="G85" s="334"/>
      <c r="H85" s="335"/>
      <c r="I85" s="205"/>
    </row>
    <row r="86" spans="2:9" ht="13" x14ac:dyDescent="0.3">
      <c r="B86" s="204"/>
      <c r="C86" s="277" t="s">
        <v>13</v>
      </c>
      <c r="D86" s="228">
        <f>D84+D85</f>
        <v>10081</v>
      </c>
      <c r="E86" s="225"/>
      <c r="F86" s="198"/>
      <c r="G86" s="198"/>
      <c r="H86" s="278" t="s">
        <v>192</v>
      </c>
      <c r="I86" s="205"/>
    </row>
    <row r="87" spans="2:9" ht="3.75" customHeight="1" thickBot="1" x14ac:dyDescent="0.3">
      <c r="B87" s="217"/>
      <c r="C87" s="218"/>
      <c r="D87" s="219"/>
      <c r="E87" s="219"/>
      <c r="F87" s="219"/>
      <c r="G87" s="219"/>
      <c r="H87" s="219"/>
      <c r="I87" s="220"/>
    </row>
  </sheetData>
  <mergeCells count="15">
    <mergeCell ref="F83:H83"/>
    <mergeCell ref="F84:H85"/>
    <mergeCell ref="C49:D49"/>
    <mergeCell ref="F49:H49"/>
    <mergeCell ref="F58:H58"/>
    <mergeCell ref="F59:H59"/>
    <mergeCell ref="F60:H60"/>
    <mergeCell ref="F61:H61"/>
    <mergeCell ref="C48:D48"/>
    <mergeCell ref="F48:H48"/>
    <mergeCell ref="C6:H6"/>
    <mergeCell ref="C7:H7"/>
    <mergeCell ref="C8:H8"/>
    <mergeCell ref="C47:D47"/>
    <mergeCell ref="F47:H47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A37" workbookViewId="0">
      <selection activeCell="D1" sqref="D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52" t="s">
        <v>80</v>
      </c>
      <c r="L6" s="352"/>
      <c r="M6" s="76"/>
      <c r="N6" s="33"/>
    </row>
    <row r="7" spans="2:14" ht="13" x14ac:dyDescent="0.3">
      <c r="B7" s="22"/>
      <c r="C7" s="353" t="s">
        <v>157</v>
      </c>
      <c r="D7" s="354"/>
      <c r="E7" s="354"/>
      <c r="F7" s="355"/>
      <c r="G7" s="35"/>
      <c r="H7" s="353" t="s">
        <v>158</v>
      </c>
      <c r="I7" s="355"/>
      <c r="J7" s="35"/>
      <c r="K7" s="356" t="s">
        <v>53</v>
      </c>
      <c r="L7" s="357"/>
      <c r="M7" s="358"/>
      <c r="N7" s="21"/>
    </row>
    <row r="8" spans="2:14" ht="13" x14ac:dyDescent="0.3">
      <c r="B8" s="22"/>
      <c r="C8" s="345" t="s">
        <v>98</v>
      </c>
      <c r="D8" s="346"/>
      <c r="E8" s="346"/>
      <c r="F8" s="347"/>
      <c r="G8" s="35"/>
      <c r="H8" s="345" t="s">
        <v>99</v>
      </c>
      <c r="I8" s="347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45" t="s">
        <v>48</v>
      </c>
      <c r="D9" s="346"/>
      <c r="E9" s="346"/>
      <c r="F9" s="347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8" t="s">
        <v>78</v>
      </c>
      <c r="L10" s="349"/>
      <c r="M10" s="350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8" t="s">
        <v>79</v>
      </c>
      <c r="L11" s="349"/>
      <c r="M11" s="350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8" t="s">
        <v>44</v>
      </c>
      <c r="L12" s="349"/>
      <c r="M12" s="350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8" t="s">
        <v>155</v>
      </c>
      <c r="L13" s="349"/>
      <c r="M13" s="350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4"/>
      <c r="F57" s="344"/>
      <c r="G57" s="344"/>
      <c r="H57" s="344"/>
      <c r="I57" s="344"/>
      <c r="J57" s="344"/>
      <c r="K57" s="344"/>
      <c r="L57" s="344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K6:L6"/>
    <mergeCell ref="C7:F7"/>
    <mergeCell ref="H7:I7"/>
    <mergeCell ref="K7:M7"/>
    <mergeCell ref="C8:F8"/>
    <mergeCell ref="H8:I8"/>
    <mergeCell ref="E57:L57"/>
    <mergeCell ref="C9:F9"/>
    <mergeCell ref="K10:M10"/>
    <mergeCell ref="K11:M11"/>
    <mergeCell ref="K12:M12"/>
    <mergeCell ref="K13:M13"/>
    <mergeCell ref="C56:M56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JUN21</vt:lpstr>
      <vt:lpstr>Junio</vt:lpstr>
      <vt:lpstr>Anuales!Área_de_impresión</vt:lpstr>
      <vt:lpstr>'JUN21'!Área_de_impresión</vt:lpstr>
      <vt:lpstr>Junio!Área_de_impresión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2020-02-18T15:56:12Z</cp:lastPrinted>
  <dcterms:created xsi:type="dcterms:W3CDTF">2001-03-02T00:46:15Z</dcterms:created>
  <dcterms:modified xsi:type="dcterms:W3CDTF">2026-02-09T23:00:39Z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2026-02-09T23:00:12Z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6fe2dd8d-ffbc-44d6-8318-578485005553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